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<sst xmlns="http://schemas.openxmlformats.org/spreadsheetml/2006/main" count="41" uniqueCount="23">
  <si>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</si>
  <si>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</si>
  <si>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</si>
  <si>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</si>
  <si>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</si>
  <si>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</si>
  <si>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</si>
  <si>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</si>
  <si>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</si>
  <si>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</si>
  <si>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</si>
  <si>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</si>
  <si>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</si>
  <si>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</si>
  <si>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</si>
  <si>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</si>
  <si>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</si>
  <si>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2009-2010</t>
  </si>
  <si>
    <t>33R</t>
  </si>
  <si>
    <t>Μεταβολή 2010-2011</t>
  </si>
  <si>
    <t>Μεταβολή 
2012-2013</t>
  </si>
  <si>
    <t>ΓΙΑ ΤΑ ΧΡΟΝΙΑ  2010 ,2011, 2012 KAI 2013</t>
  </si>
  <si>
    <t>Μέσος Όρος 2010-2013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</si>
</sst>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3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64" fontId="0" fillId="33" borderId="12" xfId="57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16" borderId="0" xfId="0" applyNumberFormat="1" applyFill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2009-2012
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2575"/>
          <c:w val="0.74625"/>
          <c:h val="0.842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1'!$BE$5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1'!$BA$6:$BA$17</c:f>
              <c:strCache/>
            </c:strRef>
          </c:cat>
          <c:val>
            <c:numRef>
              <c:f>'Πινακάς 1'!$BE$6:$BE$17</c:f>
              <c:numCache/>
            </c:numRef>
          </c:val>
          <c:smooth val="0"/>
        </c:ser>
        <c:ser>
          <c:idx val="2"/>
          <c:order val="1"/>
          <c:tx>
            <c:strRef>
              <c:f>'Πινακάς 1'!$BD$5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1'!$BA$6:$BA$17</c:f>
              <c:strCache/>
            </c:strRef>
          </c:cat>
          <c:val>
            <c:numRef>
              <c:f>'Πινακάς 1'!$BD$6:$BD$17</c:f>
              <c:numCache/>
            </c:numRef>
          </c:val>
          <c:smooth val="0"/>
        </c:ser>
        <c:ser>
          <c:idx val="1"/>
          <c:order val="2"/>
          <c:tx>
            <c:strRef>
              <c:f>'Πινακάς 1'!$BC$5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1'!$BA$6:$BA$17</c:f>
              <c:strCache/>
            </c:strRef>
          </c:cat>
          <c:val>
            <c:numRef>
              <c:f>'Πινακάς 1'!$BC$6:$BC$17</c:f>
              <c:numCache/>
            </c:numRef>
          </c:val>
          <c:smooth val="0"/>
        </c:ser>
        <c:ser>
          <c:idx val="0"/>
          <c:order val="3"/>
          <c:tx>
            <c:strRef>
              <c:f>'Πινακάς 1'!$BB$5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1'!$BA$6:$BA$17</c:f>
              <c:strCache/>
            </c:strRef>
          </c:cat>
          <c:val>
            <c:numRef>
              <c:f>'Πινακάς 1'!$BB$6:$BB$17</c:f>
              <c:numCache/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19"/>
          <c:w val="0.112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2012, 2011 και 2010 σε σύγκριση με τον  μέσο όρο του 2006-2008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2"/>
          <c:w val="0.7732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1'!$BE$5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1'!$BA$6:$BA$17</c:f>
              <c:strCache/>
            </c:strRef>
          </c:cat>
          <c:val>
            <c:numRef>
              <c:f>'Πινακάς 1'!$BE$6:$BE$17</c:f>
              <c:numCache/>
            </c:numRef>
          </c:val>
          <c:smooth val="0"/>
        </c:ser>
        <c:ser>
          <c:idx val="2"/>
          <c:order val="1"/>
          <c:tx>
            <c:strRef>
              <c:f>'Πινακάς 1'!$BD$5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1'!$BA$6:$BA$17</c:f>
              <c:strCache/>
            </c:strRef>
          </c:cat>
          <c:val>
            <c:numRef>
              <c:f>'Πινακάς 1'!$BD$6:$BD$17</c:f>
              <c:numCache/>
            </c:numRef>
          </c:val>
          <c:smooth val="0"/>
        </c:ser>
        <c:ser>
          <c:idx val="0"/>
          <c:order val="2"/>
          <c:tx>
            <c:strRef>
              <c:f>'Πινακάς 1'!$BC$5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1'!$BA$6:$BA$17</c:f>
              <c:strCache/>
            </c:strRef>
          </c:cat>
          <c:val>
            <c:numRef>
              <c:f>'Πινακάς 1'!$BC$6:$BC$17</c:f>
              <c:numCache/>
            </c:numRef>
          </c:val>
          <c:smooth val="0"/>
        </c:ser>
        <c:ser>
          <c:idx val="3"/>
          <c:order val="3"/>
          <c:tx>
            <c:strRef>
              <c:f>'Πινακάς 1'!$BF$5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'Πινακάς 1'!$BA$6:$BA$17</c:f>
              <c:strCache/>
            </c:strRef>
          </c:cat>
          <c:val>
            <c:numRef>
              <c:f>'Πινακάς 1'!$BF$6:$BF$17</c:f>
              <c:numCache/>
            </c:numRef>
          </c:val>
          <c:smooth val="0"/>
        </c:ser>
        <c:marker val="1"/>
        <c:axId val="64928478"/>
        <c:axId val="47485391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238"/>
          <c:w val="0.1542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505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5055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="75" zoomScaleNormal="75" zoomScalePageLayoutView="0" workbookViewId="0" topLeftCell="A1">
      <selection activeCell="X22" sqref="X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48" width="7.00390625" style="0" customWidth="1"/>
    <col min="49" max="49" width="8.57421875" style="0" customWidth="1"/>
    <col min="50" max="50" width="7.8515625" style="0" customWidth="1"/>
    <col min="51" max="56" width="8.28125" style="0" customWidth="1"/>
    <col min="57" max="58" width="13.57421875" style="0" customWidth="1"/>
  </cols>
  <sheetData>
    <row r="1" spans="1:50" ht="12.7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13"/>
      <c r="AW1" s="13"/>
      <c r="AX1" s="13"/>
    </row>
    <row r="2" spans="1:50" ht="12.75">
      <c r="A2" s="45" t="s">
        <v>21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11" ht="27.75" customHeight="1" thickBot="1">
      <c r="A4" s="3"/>
      <c r="B4" s="37">
        <v>2010</v>
      </c>
      <c r="C4" s="37">
        <v>2011</v>
      </c>
      <c r="D4" s="42" t="s">
        <v>17</v>
      </c>
      <c r="E4" s="43"/>
      <c r="F4" s="37">
        <v>2012</v>
      </c>
      <c r="G4" s="42" t="s">
        <v>19</v>
      </c>
      <c r="H4" s="43"/>
      <c r="I4" s="37">
        <v>2013</v>
      </c>
      <c r="J4" s="42" t="s">
        <v>20</v>
      </c>
      <c r="K4" s="43"/>
    </row>
    <row r="5" spans="1:58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BB5">
        <v>2010</v>
      </c>
      <c r="BC5">
        <v>2011</v>
      </c>
      <c r="BD5">
        <v>2012</v>
      </c>
      <c r="BE5">
        <v>2013</v>
      </c>
      <c r="BF5" s="40" t="s">
        <v>22</v>
      </c>
    </row>
    <row r="6" spans="1:58" ht="13.5" thickBot="1">
      <c r="A6" s="7" t="s">
        <v>1</v>
      </c>
      <c r="B6" s="10">
        <v>23645</v>
      </c>
      <c r="C6" s="10">
        <v>28914</v>
      </c>
      <c r="D6" s="8">
        <f>C6-B6</f>
        <v>5269</v>
      </c>
      <c r="E6" s="14">
        <f>D6/B6</f>
        <v>0.22283780926200042</v>
      </c>
      <c r="F6" s="10">
        <v>37102</v>
      </c>
      <c r="G6" s="8">
        <f>F6-C6</f>
        <v>8188</v>
      </c>
      <c r="H6" s="14">
        <f>G6/C6</f>
        <v>0.2831846164487791</v>
      </c>
      <c r="I6" s="10">
        <v>45933</v>
      </c>
      <c r="J6" s="8">
        <f aca="true" t="shared" si="0" ref="J6:J17">I6-F6</f>
        <v>8831</v>
      </c>
      <c r="K6" s="14">
        <f aca="true" t="shared" si="1" ref="K6:K17">J6/F6</f>
        <v>0.23801951377284244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4"/>
      <c r="BA6" s="11" t="s">
        <v>1</v>
      </c>
      <c r="BB6" s="23">
        <f>B6</f>
        <v>23645</v>
      </c>
      <c r="BC6" s="12">
        <f>C6</f>
        <v>28914</v>
      </c>
      <c r="BD6" s="2">
        <f>F6</f>
        <v>37102</v>
      </c>
      <c r="BE6" s="12">
        <f>I6</f>
        <v>45933</v>
      </c>
      <c r="BF6" s="41">
        <f>(BB6+BC6+BD6+BE6)/4</f>
        <v>33898.5</v>
      </c>
    </row>
    <row r="7" spans="1:58" ht="13.5" thickBot="1">
      <c r="A7" s="7" t="s">
        <v>2</v>
      </c>
      <c r="B7" s="10">
        <v>23949</v>
      </c>
      <c r="C7" s="10">
        <v>29806</v>
      </c>
      <c r="D7" s="8">
        <f aca="true" t="shared" si="2" ref="D7:D18">C7-B7</f>
        <v>5857</v>
      </c>
      <c r="E7" s="9">
        <f aca="true" t="shared" si="3" ref="E7:E18">D7/B7</f>
        <v>0.24456135955572259</v>
      </c>
      <c r="F7" s="10">
        <v>37874</v>
      </c>
      <c r="G7" s="8">
        <f aca="true" t="shared" si="4" ref="G7:G18">F7-C7</f>
        <v>8068</v>
      </c>
      <c r="H7" s="9">
        <f aca="true" t="shared" si="5" ref="H7:H18">G7/C7</f>
        <v>0.27068375494866803</v>
      </c>
      <c r="I7" s="10"/>
      <c r="J7" s="8">
        <f t="shared" si="0"/>
        <v>-37874</v>
      </c>
      <c r="K7" s="14">
        <f t="shared" si="1"/>
        <v>-1</v>
      </c>
      <c r="BA7" s="7" t="s">
        <v>2</v>
      </c>
      <c r="BB7" s="23">
        <f aca="true" t="shared" si="6" ref="BB7:BB17">B7</f>
        <v>23949</v>
      </c>
      <c r="BC7" s="12">
        <f aca="true" t="shared" si="7" ref="BC7:BC17">C7</f>
        <v>29806</v>
      </c>
      <c r="BD7" s="2">
        <f aca="true" t="shared" si="8" ref="BD7:BD17">F7</f>
        <v>37874</v>
      </c>
      <c r="BE7" s="12"/>
      <c r="BF7" s="2"/>
    </row>
    <row r="8" spans="1:58" ht="13.5" thickBot="1">
      <c r="A8" s="7" t="s">
        <v>3</v>
      </c>
      <c r="B8" s="10">
        <v>24336</v>
      </c>
      <c r="C8" s="10">
        <v>28401</v>
      </c>
      <c r="D8" s="8">
        <f t="shared" si="2"/>
        <v>4065</v>
      </c>
      <c r="E8" s="9">
        <f t="shared" si="3"/>
        <v>0.16703648915187377</v>
      </c>
      <c r="F8" s="10">
        <v>37443</v>
      </c>
      <c r="G8" s="8">
        <f>F8-C8</f>
        <v>9042</v>
      </c>
      <c r="H8" s="9">
        <f t="shared" si="5"/>
        <v>0.3183690715115665</v>
      </c>
      <c r="I8" s="10"/>
      <c r="J8" s="8">
        <f t="shared" si="0"/>
        <v>-37443</v>
      </c>
      <c r="K8" s="14">
        <f t="shared" si="1"/>
        <v>-1</v>
      </c>
      <c r="BA8" s="7" t="s">
        <v>3</v>
      </c>
      <c r="BB8" s="23">
        <f t="shared" si="6"/>
        <v>24336</v>
      </c>
      <c r="BC8" s="12">
        <f t="shared" si="7"/>
        <v>28401</v>
      </c>
      <c r="BD8" s="2">
        <f t="shared" si="8"/>
        <v>37443</v>
      </c>
      <c r="BE8" s="12"/>
      <c r="BF8" s="2"/>
    </row>
    <row r="9" spans="1:58" ht="13.5" thickBot="1">
      <c r="A9" s="7" t="s">
        <v>4</v>
      </c>
      <c r="B9" s="10">
        <v>21633</v>
      </c>
      <c r="C9" s="10">
        <v>26911</v>
      </c>
      <c r="D9" s="8">
        <f t="shared" si="2"/>
        <v>5278</v>
      </c>
      <c r="E9" s="9">
        <f t="shared" si="3"/>
        <v>0.24397910599546987</v>
      </c>
      <c r="F9" s="10">
        <v>35398</v>
      </c>
      <c r="G9" s="8">
        <f t="shared" si="4"/>
        <v>8487</v>
      </c>
      <c r="H9" s="9">
        <f t="shared" si="5"/>
        <v>0.3153728958418491</v>
      </c>
      <c r="I9" s="10"/>
      <c r="J9" s="8">
        <f t="shared" si="0"/>
        <v>-35398</v>
      </c>
      <c r="K9" s="14">
        <f t="shared" si="1"/>
        <v>-1</v>
      </c>
      <c r="BA9" s="7" t="s">
        <v>4</v>
      </c>
      <c r="BB9" s="23">
        <f t="shared" si="6"/>
        <v>21633</v>
      </c>
      <c r="BC9" s="12">
        <f t="shared" si="7"/>
        <v>26911</v>
      </c>
      <c r="BD9" s="2">
        <f t="shared" si="8"/>
        <v>35398</v>
      </c>
      <c r="BE9" s="12"/>
      <c r="BF9" s="2"/>
    </row>
    <row r="10" spans="1:58" ht="13.5" thickBot="1">
      <c r="A10" s="11" t="s">
        <v>13</v>
      </c>
      <c r="B10" s="12">
        <v>20583</v>
      </c>
      <c r="C10" s="12">
        <v>26050</v>
      </c>
      <c r="D10" s="17">
        <f t="shared" si="2"/>
        <v>5467</v>
      </c>
      <c r="E10" s="16">
        <f t="shared" si="3"/>
        <v>0.2656075402030802</v>
      </c>
      <c r="F10" s="12">
        <v>34162</v>
      </c>
      <c r="G10" s="17">
        <f t="shared" si="4"/>
        <v>8112</v>
      </c>
      <c r="H10" s="16">
        <f t="shared" si="5"/>
        <v>0.3114011516314779</v>
      </c>
      <c r="I10" s="12"/>
      <c r="J10" s="17">
        <f t="shared" si="0"/>
        <v>-34162</v>
      </c>
      <c r="K10" s="15">
        <f t="shared" si="1"/>
        <v>-1</v>
      </c>
      <c r="AW10" s="2"/>
      <c r="BA10" s="7" t="s">
        <v>13</v>
      </c>
      <c r="BB10" s="23">
        <f t="shared" si="6"/>
        <v>20583</v>
      </c>
      <c r="BC10" s="12">
        <f t="shared" si="7"/>
        <v>26050</v>
      </c>
      <c r="BD10" s="2">
        <f t="shared" si="8"/>
        <v>34162</v>
      </c>
      <c r="BE10" s="12"/>
      <c r="BF10" s="2"/>
    </row>
    <row r="11" spans="1:58" ht="13.5" thickBot="1">
      <c r="A11" s="11" t="s">
        <v>5</v>
      </c>
      <c r="B11" s="12">
        <v>22460</v>
      </c>
      <c r="C11" s="12">
        <v>27102</v>
      </c>
      <c r="D11" s="17">
        <f t="shared" si="2"/>
        <v>4642</v>
      </c>
      <c r="E11" s="16">
        <f t="shared" si="3"/>
        <v>0.20667853962600177</v>
      </c>
      <c r="F11" s="12">
        <v>34215</v>
      </c>
      <c r="G11" s="17">
        <f t="shared" si="4"/>
        <v>7113</v>
      </c>
      <c r="H11" s="16">
        <f t="shared" si="5"/>
        <v>0.262452955501439</v>
      </c>
      <c r="I11" s="12"/>
      <c r="J11" s="17">
        <f t="shared" si="0"/>
        <v>-34215</v>
      </c>
      <c r="K11" s="15">
        <f t="shared" si="1"/>
        <v>-1</v>
      </c>
      <c r="BA11" s="11" t="s">
        <v>5</v>
      </c>
      <c r="BB11" s="23">
        <f t="shared" si="6"/>
        <v>22460</v>
      </c>
      <c r="BC11" s="12">
        <f t="shared" si="7"/>
        <v>27102</v>
      </c>
      <c r="BD11" s="2">
        <f t="shared" si="8"/>
        <v>34215</v>
      </c>
      <c r="BE11" s="12"/>
      <c r="BF11" s="2"/>
    </row>
    <row r="12" spans="1:58" ht="13.5" thickBot="1">
      <c r="A12" s="11" t="s">
        <v>6</v>
      </c>
      <c r="B12" s="12">
        <v>22899</v>
      </c>
      <c r="C12" s="12">
        <v>27314</v>
      </c>
      <c r="D12" s="17">
        <f t="shared" si="2"/>
        <v>4415</v>
      </c>
      <c r="E12" s="16">
        <f t="shared" si="3"/>
        <v>0.19280317917813006</v>
      </c>
      <c r="F12" s="12">
        <v>36452</v>
      </c>
      <c r="G12" s="17">
        <f t="shared" si="4"/>
        <v>9138</v>
      </c>
      <c r="H12" s="16">
        <f t="shared" si="5"/>
        <v>0.33455370872080253</v>
      </c>
      <c r="I12" s="12"/>
      <c r="J12" s="17">
        <f t="shared" si="0"/>
        <v>-36452</v>
      </c>
      <c r="K12" s="15">
        <f t="shared" si="1"/>
        <v>-1</v>
      </c>
      <c r="AW12" s="2"/>
      <c r="BA12" s="11" t="s">
        <v>6</v>
      </c>
      <c r="BB12" s="23">
        <f t="shared" si="6"/>
        <v>22899</v>
      </c>
      <c r="BC12" s="12">
        <f t="shared" si="7"/>
        <v>27314</v>
      </c>
      <c r="BD12" s="2">
        <f t="shared" si="8"/>
        <v>36452</v>
      </c>
      <c r="BE12" s="12"/>
      <c r="BF12" s="2"/>
    </row>
    <row r="13" spans="1:58" ht="13.5" thickBot="1">
      <c r="A13" s="11" t="s">
        <v>7</v>
      </c>
      <c r="B13" s="12">
        <v>22365</v>
      </c>
      <c r="C13" s="12">
        <v>26657</v>
      </c>
      <c r="D13" s="17">
        <f t="shared" si="2"/>
        <v>4292</v>
      </c>
      <c r="E13" s="16">
        <f>D13/B13</f>
        <v>0.19190699754080034</v>
      </c>
      <c r="F13" s="12">
        <v>33934</v>
      </c>
      <c r="G13" s="17">
        <f>F13-C13</f>
        <v>7277</v>
      </c>
      <c r="H13" s="16">
        <f>G13/C13</f>
        <v>0.2729864575908767</v>
      </c>
      <c r="I13" s="12"/>
      <c r="J13" s="17">
        <f t="shared" si="0"/>
        <v>-33934</v>
      </c>
      <c r="K13" s="15">
        <f t="shared" si="1"/>
        <v>-1</v>
      </c>
      <c r="BA13" s="26" t="str">
        <f>A13</f>
        <v>Αύγουστος</v>
      </c>
      <c r="BB13" s="23">
        <f t="shared" si="6"/>
        <v>22365</v>
      </c>
      <c r="BC13" s="12">
        <f>C13</f>
        <v>26657</v>
      </c>
      <c r="BD13" s="2">
        <f t="shared" si="8"/>
        <v>33934</v>
      </c>
      <c r="BE13" s="12"/>
      <c r="BF13" s="2"/>
    </row>
    <row r="14" spans="1:58" ht="13.5" thickBot="1">
      <c r="A14" s="11" t="s">
        <v>8</v>
      </c>
      <c r="B14" s="12">
        <v>20671</v>
      </c>
      <c r="C14" s="12">
        <v>26483</v>
      </c>
      <c r="D14" s="17">
        <f t="shared" si="2"/>
        <v>5812</v>
      </c>
      <c r="E14" s="16">
        <f>D14/B14</f>
        <v>0.281166852111654</v>
      </c>
      <c r="F14" s="12">
        <v>33866</v>
      </c>
      <c r="G14" s="17">
        <f>F14-C14</f>
        <v>7383</v>
      </c>
      <c r="H14" s="16">
        <f>G14/C14</f>
        <v>0.2787826152626213</v>
      </c>
      <c r="I14" s="12"/>
      <c r="J14" s="17">
        <f t="shared" si="0"/>
        <v>-33866</v>
      </c>
      <c r="K14" s="15">
        <f t="shared" si="1"/>
        <v>-1</v>
      </c>
      <c r="BA14" s="26" t="str">
        <f>A14</f>
        <v>Σεπτέμβριος</v>
      </c>
      <c r="BB14" s="23">
        <f t="shared" si="6"/>
        <v>20671</v>
      </c>
      <c r="BC14" s="12">
        <f t="shared" si="7"/>
        <v>26483</v>
      </c>
      <c r="BD14" s="2">
        <f t="shared" si="8"/>
        <v>33866</v>
      </c>
      <c r="BE14" s="12"/>
      <c r="BF14" s="2"/>
    </row>
    <row r="15" spans="1:58" ht="13.5" thickBot="1">
      <c r="A15" s="11" t="s">
        <v>9</v>
      </c>
      <c r="B15" s="12">
        <v>20846</v>
      </c>
      <c r="C15" s="12">
        <v>26947</v>
      </c>
      <c r="D15" s="17">
        <f t="shared" si="2"/>
        <v>6101</v>
      </c>
      <c r="E15" s="16">
        <f>D15/B15</f>
        <v>0.2926700566055838</v>
      </c>
      <c r="F15" s="12">
        <v>34752</v>
      </c>
      <c r="G15" s="17">
        <f>F15-C15</f>
        <v>7805</v>
      </c>
      <c r="H15" s="16">
        <f>G15/C15</f>
        <v>0.2896426318328571</v>
      </c>
      <c r="I15" s="12"/>
      <c r="J15" s="17">
        <f t="shared" si="0"/>
        <v>-34752</v>
      </c>
      <c r="K15" s="15">
        <f t="shared" si="1"/>
        <v>-1</v>
      </c>
      <c r="BA15" s="11" t="s">
        <v>9</v>
      </c>
      <c r="BB15" s="23">
        <f t="shared" si="6"/>
        <v>20846</v>
      </c>
      <c r="BC15" s="12">
        <f t="shared" si="7"/>
        <v>26947</v>
      </c>
      <c r="BD15" s="2">
        <f t="shared" si="8"/>
        <v>34752</v>
      </c>
      <c r="BE15" s="12"/>
      <c r="BF15" s="2"/>
    </row>
    <row r="16" spans="1:58" ht="13.5" thickBot="1">
      <c r="A16" s="11" t="s">
        <v>15</v>
      </c>
      <c r="B16" s="12">
        <v>25021</v>
      </c>
      <c r="C16" s="12">
        <v>31826</v>
      </c>
      <c r="D16" s="17">
        <f>C16-B16</f>
        <v>6805</v>
      </c>
      <c r="E16" s="16">
        <f>D16/B16</f>
        <v>0.2719715439031214</v>
      </c>
      <c r="F16" s="12">
        <v>39522</v>
      </c>
      <c r="G16" s="17">
        <f>F16-C16</f>
        <v>7696</v>
      </c>
      <c r="H16" s="16">
        <f>G16/C16</f>
        <v>0.24181486834663482</v>
      </c>
      <c r="I16" s="12"/>
      <c r="J16" s="17">
        <f t="shared" si="0"/>
        <v>-39522</v>
      </c>
      <c r="K16" s="15">
        <f t="shared" si="1"/>
        <v>-1</v>
      </c>
      <c r="AV16" s="2"/>
      <c r="BA16" s="11" t="s">
        <v>15</v>
      </c>
      <c r="BB16" s="23">
        <f t="shared" si="6"/>
        <v>25021</v>
      </c>
      <c r="BC16" s="12">
        <f t="shared" si="7"/>
        <v>31826</v>
      </c>
      <c r="BD16" s="2">
        <f t="shared" si="8"/>
        <v>39522</v>
      </c>
      <c r="BE16" s="12"/>
      <c r="BF16" s="2"/>
    </row>
    <row r="17" spans="1:58" ht="13.5" thickBot="1">
      <c r="A17" s="11" t="s">
        <v>16</v>
      </c>
      <c r="B17" s="12">
        <v>25693</v>
      </c>
      <c r="C17" s="12">
        <v>32895</v>
      </c>
      <c r="D17" s="17">
        <f>C17-B17</f>
        <v>7202</v>
      </c>
      <c r="E17" s="16">
        <f>D17/B17</f>
        <v>0.2803098120110536</v>
      </c>
      <c r="F17" s="12">
        <v>41625</v>
      </c>
      <c r="G17" s="17">
        <f>F17-C17</f>
        <v>8730</v>
      </c>
      <c r="H17" s="16">
        <f>G17/C17</f>
        <v>0.265389876880985</v>
      </c>
      <c r="I17" s="12"/>
      <c r="J17" s="17">
        <f t="shared" si="0"/>
        <v>-41625</v>
      </c>
      <c r="K17" s="15">
        <f t="shared" si="1"/>
        <v>-1</v>
      </c>
      <c r="BA17" s="11" t="s">
        <v>16</v>
      </c>
      <c r="BB17" s="23">
        <f t="shared" si="6"/>
        <v>25693</v>
      </c>
      <c r="BC17" s="12">
        <f t="shared" si="7"/>
        <v>32895</v>
      </c>
      <c r="BD17" s="2">
        <f t="shared" si="8"/>
        <v>41625</v>
      </c>
      <c r="BE17" s="12"/>
      <c r="BF17" s="2"/>
    </row>
    <row r="18" spans="1:58" ht="13.5" thickBot="1">
      <c r="A18" s="18" t="s">
        <v>14</v>
      </c>
      <c r="B18" s="22">
        <f>AVERAGE(B6:B17)</f>
        <v>22841.75</v>
      </c>
      <c r="C18" s="22">
        <f>AVERAGE(C6:C17)</f>
        <v>28275.5</v>
      </c>
      <c r="D18" s="20">
        <f t="shared" si="2"/>
        <v>5433.75</v>
      </c>
      <c r="E18" s="21">
        <f t="shared" si="3"/>
        <v>0.237886764367879</v>
      </c>
      <c r="F18" s="22">
        <f>AVERAGE(F6:F17)</f>
        <v>36362.083333333336</v>
      </c>
      <c r="G18" s="20">
        <f t="shared" si="4"/>
        <v>8086.583333333336</v>
      </c>
      <c r="H18" s="21">
        <f t="shared" si="5"/>
        <v>0.28599258486439977</v>
      </c>
      <c r="I18" s="22">
        <f>AVERAGE(I6:I17)</f>
        <v>45933</v>
      </c>
      <c r="J18" s="20">
        <f>I18-F18</f>
        <v>9570.916666666664</v>
      </c>
      <c r="K18" s="19">
        <f>J18/F18</f>
        <v>0.2632114496556623</v>
      </c>
      <c r="BB18" s="27"/>
      <c r="BC18" s="4"/>
      <c r="BD18" s="2"/>
      <c r="BE18" s="2"/>
      <c r="BF18" s="2"/>
    </row>
    <row r="19" spans="1:58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BB19" s="27"/>
      <c r="BC19" s="4"/>
      <c r="BD19" s="2"/>
      <c r="BE19" s="25"/>
      <c r="BF19" s="2"/>
    </row>
    <row r="20" spans="1:56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BA20" s="26">
        <v>2010</v>
      </c>
      <c r="BB20" s="27">
        <v>2011</v>
      </c>
      <c r="BC20" s="4">
        <v>2012</v>
      </c>
      <c r="BD20" s="4">
        <v>2013</v>
      </c>
    </row>
    <row r="21" spans="50:57" ht="12.75">
      <c r="AX21" s="2"/>
      <c r="BA21" s="27"/>
      <c r="BB21" s="27">
        <f>C6-B17</f>
        <v>3221</v>
      </c>
      <c r="BC21" s="27">
        <f>F6-C17</f>
        <v>4207</v>
      </c>
      <c r="BD21" s="27">
        <f>I6-F17</f>
        <v>4308</v>
      </c>
      <c r="BE21" s="27"/>
    </row>
    <row r="22" spans="50:57" ht="12.75">
      <c r="AX22" s="36"/>
      <c r="BA22" s="36"/>
      <c r="BB22" s="36">
        <f>BB21/B17</f>
        <v>0.12536488537734014</v>
      </c>
      <c r="BC22" s="36">
        <f>BC21/C17</f>
        <v>0.12789177686578507</v>
      </c>
      <c r="BD22" s="36">
        <f>BD21/F17</f>
        <v>0.1034954954954955</v>
      </c>
      <c r="BE22" s="24"/>
    </row>
    <row r="23" ht="15.75">
      <c r="BA23" s="35" t="s">
        <v>18</v>
      </c>
    </row>
    <row r="26" spans="53:56" ht="12.75">
      <c r="BA26" s="2">
        <f>B15-B14</f>
        <v>175</v>
      </c>
      <c r="BB26" s="2">
        <f>C15-C14</f>
        <v>464</v>
      </c>
      <c r="BC26" s="2">
        <f>D15-D14</f>
        <v>289</v>
      </c>
      <c r="BD26" s="2">
        <f>E15-E14</f>
        <v>0.01150320449392983</v>
      </c>
    </row>
    <row r="27" spans="53:56" ht="12.75">
      <c r="BA27" s="38">
        <f>BA26/B14</f>
        <v>0.008465966813410091</v>
      </c>
      <c r="BB27" s="38">
        <f>BB26/C14</f>
        <v>0.01752067363969339</v>
      </c>
      <c r="BC27" s="38">
        <f>BC26/D14</f>
        <v>0.049724707501720575</v>
      </c>
      <c r="BD27" s="38">
        <f>BD26/E14</f>
        <v>0.040912377855131375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2012-12-03T10:34:11Z</cp:lastPrinted>
  <dcterms:created xsi:type="dcterms:W3CDTF">2003-04-21T08:21:18Z</dcterms:created>
  <dcterms:modified xsi:type="dcterms:W3CDTF">2013-02-07T14:06:05Z</dcterms:modified>
  <cp:category/>
  <cp:version/>
  <cp:contentType/>
  <cp:contentStatus/>
</cp:coreProperties>
</file>